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<sst xmlns="http://schemas.openxmlformats.org/spreadsheetml/2006/main" count="217" uniqueCount="107">
  <si>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</si>
  <si>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</si>
  <si>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</si>
  <si>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</si>
  <si>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</si>
  <si>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</si>
  <si>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</si>
  <si>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</si>
  <si>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</si>
  <si>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</si>
  <si>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</si>
  <si>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</si>
  <si>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</si>
  <si>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</si>
  <si>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</si>
  <si>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</si>
  <si>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</si>
  <si>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</si>
  <si>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</si>
  <si>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</si>
  <si>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</si>
  <si>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</si>
  <si>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</si>
  <si>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</si>
  <si>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</si>
  <si>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</si>
  <si>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</si>
  <si>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</si>
  <si>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</si>
  <si>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</si>
  <si>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</si>
  <si>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</si>
  <si>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</si>
  <si>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</si>
  <si>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</si>
  <si>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</si>
  <si>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</si>
  <si>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</si>
  <si>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</si>
  <si>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</si>
  <si>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</si>
  <si>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</si>
  <si>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</si>
  <si>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</si>
  <si>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</si>
  <si>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</si>
  <si>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</si>
  <si>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</si>
  <si>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</si>
  <si>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</si>
  <si>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</si>
  <si>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</si>
  <si>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</si>
  <si>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</si>
  <si>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</si>
  <si>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</si>
  <si>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</si>
  <si>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</si>
  <si>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</si>
  <si>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</si>
  <si>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</si>
  <si>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</si>
  <si>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</si>
  <si>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</si>
  <si>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</si>
  <si>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</si>
  <si>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</si>
  <si>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</si>
  <si>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</si>
  <si>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</si>
  <si>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</si>
  <si>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</si>
  <si>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</si>
  <si>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</si>
  <si>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</si>
  <si>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</si>
  <si>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</si>
  <si>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</si>
  <si>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</si>
  <si>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</si>
  <si>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</si>
  <si>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</si>
  <si>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</si>
  <si>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</si>
  <si>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</si>
  <si>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</si>
  <si>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</si>
  <si>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</si>
  <si>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</si>
  <si>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</si>
  <si>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</si>
  <si>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</si>
  <si>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</si>
  <si>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たつの市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</si>
  <si>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</si>
  <si>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</si>
  <si>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</si>
  <si>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</si>
  <si>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</si>
  <si>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</si>
  <si>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</si>
  <si>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</si>
  <si>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</si>
  <si>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</si>
  <si>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
経常収支の黒字基調を堅持している。
（流動比率）
支払能力については充分であると判断できるが、今後の更新需要に備え、特に現金預金等の状況に注視していく。
（企業債残高対給水収益比率）
比率は減少傾向で、余力はあると考えられるが、今後の更新需要についても安易に企業債に頼らず、適正水準を維持していく。
（料金回収率）
昨年、今年と100％を上回った。これは経費節減による効果と考えられるが、引き続き経費節減に努める。
（給水原価）
昨年より低下したが、これは、電力料金の値下げの影響が考えられる。それ以外の経費についても今後節減に努めていく。
（施設利用率）
類似団体と比較して、概ね高めであり、比較的適正規模での施設運営ができていると考えられる。
（有収率）
有収率は近年低下傾向にあるため、引き続き漏水等の早期発見と施設の更新を進めていくことが必要である。
（総括）
経営状況は概ね良好と考えられるが、今後とも健全経営を維持しつつ、有収率の低下を防止するため、計画的な管路更新を進めていく。</t>
    <rPh sb="1" eb="3">
      <t>ケイジョウ</t>
    </rPh>
    <rPh sb="3" eb="5">
      <t>シュウシ</t>
    </rPh>
    <rPh sb="5" eb="7">
      <t>ヒリツ</t>
    </rPh>
    <rPh sb="9" eb="11">
      <t>ケイジョウ</t>
    </rPh>
    <rPh sb="11" eb="13">
      <t>シュウシ</t>
    </rPh>
    <rPh sb="14" eb="16">
      <t>クロジ</t>
    </rPh>
    <rPh sb="16" eb="18">
      <t>キチョウ</t>
    </rPh>
    <rPh sb="19" eb="21">
      <t>ケンジ</t>
    </rPh>
    <rPh sb="28" eb="30">
      <t>リュウドウ</t>
    </rPh>
    <rPh sb="30" eb="32">
      <t>ヒリツ</t>
    </rPh>
    <rPh sb="34" eb="36">
      <t>シハライ</t>
    </rPh>
    <rPh sb="36" eb="38">
      <t>ノウリョク</t>
    </rPh>
    <rPh sb="43" eb="45">
      <t>ジュウブン</t>
    </rPh>
    <rPh sb="49" eb="51">
      <t>ハンダン</t>
    </rPh>
    <rPh sb="56" eb="58">
      <t>コンゴ</t>
    </rPh>
    <rPh sb="59" eb="61">
      <t>コウシン</t>
    </rPh>
    <rPh sb="61" eb="63">
      <t>ジュヨウ</t>
    </rPh>
    <rPh sb="64" eb="65">
      <t>ソナ</t>
    </rPh>
    <rPh sb="67" eb="68">
      <t>トク</t>
    </rPh>
    <rPh sb="69" eb="71">
      <t>ゲンキン</t>
    </rPh>
    <rPh sb="71" eb="73">
      <t>ヨキン</t>
    </rPh>
    <rPh sb="73" eb="74">
      <t>トウ</t>
    </rPh>
    <rPh sb="75" eb="77">
      <t>ジョウキョウ</t>
    </rPh>
    <rPh sb="78" eb="80">
      <t>チュウシ</t>
    </rPh>
    <rPh sb="87" eb="89">
      <t>キギョウ</t>
    </rPh>
    <rPh sb="89" eb="90">
      <t>サイ</t>
    </rPh>
    <rPh sb="90" eb="92">
      <t>ザンダカ</t>
    </rPh>
    <rPh sb="92" eb="93">
      <t>タイ</t>
    </rPh>
    <rPh sb="93" eb="95">
      <t>キュウスイ</t>
    </rPh>
    <rPh sb="95" eb="97">
      <t>シュウエキ</t>
    </rPh>
    <rPh sb="97" eb="99">
      <t>ヒリツ</t>
    </rPh>
    <rPh sb="101" eb="103">
      <t>ヒリツ</t>
    </rPh>
    <rPh sb="104" eb="106">
      <t>ゲンショウ</t>
    </rPh>
    <rPh sb="106" eb="108">
      <t>ケイコウ</t>
    </rPh>
    <rPh sb="110" eb="112">
      <t>ヨリョク</t>
    </rPh>
    <rPh sb="116" eb="117">
      <t>カンガ</t>
    </rPh>
    <rPh sb="123" eb="125">
      <t>コンゴ</t>
    </rPh>
    <rPh sb="126" eb="128">
      <t>コウシン</t>
    </rPh>
    <rPh sb="128" eb="130">
      <t>ジュヨウ</t>
    </rPh>
    <rPh sb="135" eb="137">
      <t>アンイ</t>
    </rPh>
    <rPh sb="138" eb="140">
      <t>キギョウ</t>
    </rPh>
    <rPh sb="140" eb="141">
      <t>サイ</t>
    </rPh>
    <rPh sb="142" eb="143">
      <t>タヨ</t>
    </rPh>
    <rPh sb="146" eb="148">
      <t>テキセイ</t>
    </rPh>
    <rPh sb="148" eb="150">
      <t>スイジュン</t>
    </rPh>
    <rPh sb="151" eb="153">
      <t>イジ</t>
    </rPh>
    <rPh sb="160" eb="162">
      <t>リョウキン</t>
    </rPh>
    <rPh sb="162" eb="164">
      <t>カイシュウ</t>
    </rPh>
    <rPh sb="164" eb="165">
      <t>リツ</t>
    </rPh>
    <rPh sb="167" eb="169">
      <t>サクネン</t>
    </rPh>
    <rPh sb="170" eb="172">
      <t>コトシ</t>
    </rPh>
    <rPh sb="178" eb="180">
      <t>ウワマワ</t>
    </rPh>
    <rPh sb="186" eb="188">
      <t>ケイヒ</t>
    </rPh>
    <rPh sb="188" eb="190">
      <t>セツゲン</t>
    </rPh>
    <rPh sb="193" eb="195">
      <t>コウカ</t>
    </rPh>
    <rPh sb="196" eb="197">
      <t>カンガ</t>
    </rPh>
    <rPh sb="203" eb="204">
      <t>ヒ</t>
    </rPh>
    <rPh sb="205" eb="206">
      <t>ツヅ</t>
    </rPh>
    <rPh sb="207" eb="209">
      <t>ケイヒ</t>
    </rPh>
    <rPh sb="209" eb="211">
      <t>セツゲン</t>
    </rPh>
    <rPh sb="212" eb="213">
      <t>ツト</t>
    </rPh>
    <rPh sb="218" eb="220">
      <t>キュウスイ</t>
    </rPh>
    <rPh sb="220" eb="222">
      <t>ゲンカ</t>
    </rPh>
    <rPh sb="224" eb="226">
      <t>サクネン</t>
    </rPh>
    <rPh sb="228" eb="230">
      <t>テイカ</t>
    </rPh>
    <rPh sb="238" eb="240">
      <t>デンリョク</t>
    </rPh>
    <rPh sb="240" eb="242">
      <t>リョウキン</t>
    </rPh>
    <rPh sb="243" eb="245">
      <t>ネサ</t>
    </rPh>
    <rPh sb="247" eb="249">
      <t>エイキョウ</t>
    </rPh>
    <rPh sb="250" eb="251">
      <t>カンガ</t>
    </rPh>
    <rPh sb="258" eb="260">
      <t>イガイ</t>
    </rPh>
    <rPh sb="261" eb="263">
      <t>ケイヒ</t>
    </rPh>
    <rPh sb="268" eb="270">
      <t>コンゴ</t>
    </rPh>
    <rPh sb="270" eb="272">
      <t>セツゲン</t>
    </rPh>
    <rPh sb="273" eb="274">
      <t>ツト</t>
    </rPh>
    <rPh sb="281" eb="283">
      <t>シセツ</t>
    </rPh>
    <rPh sb="283" eb="286">
      <t>リヨウリツ</t>
    </rPh>
    <rPh sb="288" eb="290">
      <t>ルイジ</t>
    </rPh>
    <rPh sb="290" eb="292">
      <t>ダンタイ</t>
    </rPh>
    <rPh sb="293" eb="295">
      <t>ヒカク</t>
    </rPh>
    <rPh sb="298" eb="299">
      <t>オオム</t>
    </rPh>
    <rPh sb="300" eb="301">
      <t>タカ</t>
    </rPh>
    <rPh sb="306" eb="309">
      <t>ヒカクテキ</t>
    </rPh>
    <rPh sb="309" eb="311">
      <t>テキセイ</t>
    </rPh>
    <rPh sb="311" eb="313">
      <t>キボ</t>
    </rPh>
    <rPh sb="315" eb="317">
      <t>シセツ</t>
    </rPh>
    <rPh sb="317" eb="319">
      <t>ウンエイ</t>
    </rPh>
    <rPh sb="326" eb="327">
      <t>カンガ</t>
    </rPh>
    <rPh sb="334" eb="336">
      <t>ユウシュウ</t>
    </rPh>
    <rPh sb="336" eb="337">
      <t>リツ</t>
    </rPh>
    <rPh sb="339" eb="341">
      <t>ユウシュウ</t>
    </rPh>
    <rPh sb="341" eb="342">
      <t>リツ</t>
    </rPh>
    <rPh sb="345" eb="347">
      <t>テイカ</t>
    </rPh>
    <rPh sb="347" eb="349">
      <t>ケイコウ</t>
    </rPh>
    <rPh sb="355" eb="356">
      <t>ヒ</t>
    </rPh>
    <rPh sb="357" eb="358">
      <t>ツヅ</t>
    </rPh>
    <rPh sb="359" eb="361">
      <t>ロウスイ</t>
    </rPh>
    <rPh sb="361" eb="362">
      <t>トウ</t>
    </rPh>
    <rPh sb="363" eb="365">
      <t>ソウキ</t>
    </rPh>
    <rPh sb="365" eb="367">
      <t>ハッケン</t>
    </rPh>
    <rPh sb="368" eb="370">
      <t>シセツ</t>
    </rPh>
    <rPh sb="371" eb="373">
      <t>コウシン</t>
    </rPh>
    <rPh sb="374" eb="375">
      <t>スス</t>
    </rPh>
    <rPh sb="382" eb="384">
      <t>ヒツヨウ</t>
    </rPh>
    <rPh sb="390" eb="392">
      <t>ソウカツ</t>
    </rPh>
    <rPh sb="394" eb="396">
      <t>ケイエイ</t>
    </rPh>
    <rPh sb="396" eb="398">
      <t>ジョウキョウ</t>
    </rPh>
    <rPh sb="399" eb="400">
      <t>オオム</t>
    </rPh>
    <rPh sb="401" eb="403">
      <t>リョウコウ</t>
    </rPh>
    <rPh sb="404" eb="405">
      <t>カンガ</t>
    </rPh>
    <rPh sb="411" eb="413">
      <t>コンゴ</t>
    </rPh>
    <rPh sb="415" eb="417">
      <t>ケンゼン</t>
    </rPh>
    <rPh sb="417" eb="419">
      <t>ケイエイ</t>
    </rPh>
    <rPh sb="420" eb="422">
      <t>イジ</t>
    </rPh>
    <rPh sb="449" eb="450">
      <t>スス</t>
    </rPh>
    <phoneticPr fontId="4"/>
  </si>
  <si>
    <t>　指標から判断すると、現在のところ類似団体と比較して老朽化は進んでいないと考えられるが、現行試算によれば、今後急速に更新需要が増加し、平成50年ごろにピークを迎えることが見込まれている一方、管路更新率の低さから管路経年化率が徐々に上昇してきており、早期の対策が必要となっている。今後、現在実施中のアセットマネジメントの結果を踏まえ、更新の優先順位づけや平準化を図り、効率的な更新計画を策定していく。</t>
    <rPh sb="1" eb="3">
      <t>シヒョウ</t>
    </rPh>
    <rPh sb="5" eb="7">
      <t>ハンダン</t>
    </rPh>
    <rPh sb="11" eb="13">
      <t>ゲンザイ</t>
    </rPh>
    <rPh sb="17" eb="19">
      <t>ルイジ</t>
    </rPh>
    <rPh sb="19" eb="21">
      <t>ダンタイ</t>
    </rPh>
    <rPh sb="22" eb="24">
      <t>ヒカク</t>
    </rPh>
    <rPh sb="26" eb="29">
      <t>ロウキュウカ</t>
    </rPh>
    <rPh sb="30" eb="31">
      <t>スス</t>
    </rPh>
    <rPh sb="37" eb="38">
      <t>カンガ</t>
    </rPh>
    <rPh sb="44" eb="46">
      <t>ゲンコウ</t>
    </rPh>
    <rPh sb="46" eb="48">
      <t>シサン</t>
    </rPh>
    <rPh sb="53" eb="55">
      <t>コンゴ</t>
    </rPh>
    <rPh sb="55" eb="57">
      <t>キュウソク</t>
    </rPh>
    <rPh sb="58" eb="60">
      <t>コウシン</t>
    </rPh>
    <rPh sb="60" eb="62">
      <t>ジュヨウ</t>
    </rPh>
    <rPh sb="63" eb="65">
      <t>ゾウカ</t>
    </rPh>
    <rPh sb="67" eb="69">
      <t>ヘイセイ</t>
    </rPh>
    <rPh sb="71" eb="72">
      <t>ネン</t>
    </rPh>
    <rPh sb="79" eb="80">
      <t>ムカ</t>
    </rPh>
    <rPh sb="85" eb="87">
      <t>ミコ</t>
    </rPh>
    <rPh sb="92" eb="94">
      <t>イッポウ</t>
    </rPh>
    <rPh sb="95" eb="97">
      <t>カンロ</t>
    </rPh>
    <rPh sb="97" eb="99">
      <t>コウシン</t>
    </rPh>
    <rPh sb="99" eb="100">
      <t>リツ</t>
    </rPh>
    <rPh sb="101" eb="102">
      <t>ヒク</t>
    </rPh>
    <rPh sb="105" eb="107">
      <t>カンロ</t>
    </rPh>
    <rPh sb="107" eb="110">
      <t>ケイネンカ</t>
    </rPh>
    <rPh sb="110" eb="111">
      <t>リツ</t>
    </rPh>
    <rPh sb="112" eb="114">
      <t>ジョジョ</t>
    </rPh>
    <rPh sb="115" eb="117">
      <t>ジョウショウ</t>
    </rPh>
    <rPh sb="124" eb="126">
      <t>ソウキ</t>
    </rPh>
    <rPh sb="127" eb="129">
      <t>タイサク</t>
    </rPh>
    <rPh sb="130" eb="132">
      <t>ヒツヨウ</t>
    </rPh>
    <rPh sb="139" eb="141">
      <t>コンゴ</t>
    </rPh>
    <rPh sb="142" eb="144">
      <t>ゲンザイ</t>
    </rPh>
    <rPh sb="144" eb="147">
      <t>ジッシチュウ</t>
    </rPh>
    <rPh sb="159" eb="161">
      <t>ケッカ</t>
    </rPh>
    <rPh sb="162" eb="163">
      <t>フ</t>
    </rPh>
    <rPh sb="166" eb="168">
      <t>コウシン</t>
    </rPh>
    <rPh sb="169" eb="171">
      <t>ユウセン</t>
    </rPh>
    <rPh sb="171" eb="173">
      <t>ジュンイ</t>
    </rPh>
    <rPh sb="176" eb="179">
      <t>ヘイジュンカ</t>
    </rPh>
    <rPh sb="180" eb="181">
      <t>ハカ</t>
    </rPh>
    <rPh sb="183" eb="186">
      <t>コウリツテキ</t>
    </rPh>
    <rPh sb="187" eb="189">
      <t>コウシン</t>
    </rPh>
    <rPh sb="189" eb="191">
      <t>ケイカク</t>
    </rPh>
    <rPh sb="192" eb="194">
      <t>サクテイ</t>
    </rPh>
    <phoneticPr fontId="4"/>
  </si>
  <si>
    <t>　これまでの経営状況は比較的順調に推移しているが、安全で安心な水の安定供給のため、今後は積極的に管路更新を行い、施設の老朽化を防ぐ必要がある。一方で、今後増加する更新需要を見込んだ適正料金の算定による料金改定の検討など、更新のための資金確保に努め、健全経営を維持していく。</t>
    <rPh sb="6" eb="8">
      <t>ケイエイ</t>
    </rPh>
    <rPh sb="8" eb="10">
      <t>ジョウキョウ</t>
    </rPh>
    <rPh sb="11" eb="14">
      <t>ヒカクテキ</t>
    </rPh>
    <rPh sb="14" eb="16">
      <t>ジュンチョウ</t>
    </rPh>
    <rPh sb="17" eb="19">
      <t>スイイ</t>
    </rPh>
    <rPh sb="25" eb="27">
      <t>アンゼン</t>
    </rPh>
    <rPh sb="28" eb="30">
      <t>アンシン</t>
    </rPh>
    <rPh sb="31" eb="32">
      <t>ミズ</t>
    </rPh>
    <rPh sb="33" eb="35">
      <t>アンテイ</t>
    </rPh>
    <rPh sb="35" eb="37">
      <t>キョウキュウ</t>
    </rPh>
    <rPh sb="41" eb="43">
      <t>コンゴ</t>
    </rPh>
    <rPh sb="44" eb="47">
      <t>セッキョクテキ</t>
    </rPh>
    <rPh sb="48" eb="50">
      <t>カンロ</t>
    </rPh>
    <rPh sb="50" eb="52">
      <t>コウシン</t>
    </rPh>
    <rPh sb="53" eb="54">
      <t>オコナ</t>
    </rPh>
    <rPh sb="56" eb="58">
      <t>シセツ</t>
    </rPh>
    <rPh sb="59" eb="62">
      <t>ロウキュウカ</t>
    </rPh>
    <rPh sb="63" eb="64">
      <t>フセ</t>
    </rPh>
    <rPh sb="65" eb="67">
      <t>ヒツヨウ</t>
    </rPh>
    <rPh sb="71" eb="73">
      <t>イッポウ</t>
    </rPh>
    <rPh sb="75" eb="77">
      <t>コンゴ</t>
    </rPh>
    <rPh sb="77" eb="79">
      <t>ゾウカ</t>
    </rPh>
    <rPh sb="81" eb="83">
      <t>コウシン</t>
    </rPh>
    <rPh sb="83" eb="85">
      <t>ジュヨウ</t>
    </rPh>
    <rPh sb="86" eb="88">
      <t>ミコ</t>
    </rPh>
    <rPh sb="90" eb="92">
      <t>テキセイ</t>
    </rPh>
    <rPh sb="92" eb="94">
      <t>リョウキン</t>
    </rPh>
    <rPh sb="95" eb="97">
      <t>サンテイ</t>
    </rPh>
    <rPh sb="100" eb="102">
      <t>リョウキン</t>
    </rPh>
    <rPh sb="102" eb="104">
      <t>カイテイ</t>
    </rPh>
    <rPh sb="105" eb="107">
      <t>ケントウ</t>
    </rPh>
    <rPh sb="110" eb="112">
      <t>コウシン</t>
    </rPh>
    <rPh sb="116" eb="118">
      <t>シキン</t>
    </rPh>
    <rPh sb="118" eb="120">
      <t>カクホ</t>
    </rPh>
    <rPh sb="121" eb="122">
      <t>ツト</t>
    </rPh>
    <rPh sb="124" eb="126">
      <t>ケンゼン</t>
    </rPh>
    <rPh sb="126" eb="128">
      <t>ケイエイ</t>
    </rPh>
    <rPh sb="129" eb="131">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</si>
</sst>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0.04</c:v>
                </c:pt>
                <c:pt idx="1">
                  <c:v>0.05</c:v>
                </c:pt>
                <c:pt idx="2">
                  <c:v>0.19</c:v>
                </c:pt>
                <c:pt idx="3">
                  <c:v>0.14000000000000001</c:v>
                </c:pt>
                <c:pt idx="4">
                  <c:v>7.0000000000000007E-2</c:v>
                </c:pt>
              </c:numCache>
            </c:numRef>
          </c:val>
        </c:ser>
        <c:dLbls>
          <c:showLegendKey val="0"/>
          <c:showVal val="0"/>
          <c:showCatName val="0"/>
          <c:showSerName val="0"/>
          <c:showPercent val="0"/>
          <c:showBubbleSize val="0"/>
        </c:dLbls>
        <c:gapWidth val="150"/>
        <c:axId val="73217152"/>
        <c:axId val="732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73217152"/>
        <c:axId val="73219072"/>
      </c:lineChart>
      <c:dateAx>
        <c:axId val="73217152"/>
        <c:scaling>
          <c:orientation val="minMax"/>
        </c:scaling>
        <c:delete val="1"/>
        <c:axPos val="b"/>
        <c:numFmt formatCode="ge" sourceLinked="1"/>
        <c:majorTickMark val="none"/>
        <c:minorTickMark val="none"/>
        <c:tickLblPos val="none"/>
        <c:crossAx val="73219072"/>
        <c:crosses val="autoZero"/>
        <c:auto val="1"/>
        <c:lblOffset val="100"/>
        <c:baseTimeUnit val="years"/>
      </c:dateAx>
      <c:valAx>
        <c:axId val="732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79.989999999999995</c:v>
                </c:pt>
                <c:pt idx="1">
                  <c:v>79.39</c:v>
                </c:pt>
                <c:pt idx="2">
                  <c:v>79.83</c:v>
                </c:pt>
                <c:pt idx="3">
                  <c:v>77.81</c:v>
                </c:pt>
                <c:pt idx="4">
                  <c:v>77.77</c:v>
                </c:pt>
              </c:numCache>
            </c:numRef>
          </c:val>
        </c:ser>
        <c:dLbls>
          <c:showLegendKey val="0"/>
          <c:showVal val="0"/>
          <c:showCatName val="0"/>
          <c:showSerName val="0"/>
          <c:showPercent val="0"/>
          <c:showBubbleSize val="0"/>
        </c:dLbls>
        <c:gapWidth val="150"/>
        <c:axId val="75138560"/>
        <c:axId val="751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75138560"/>
        <c:axId val="75140480"/>
      </c:lineChart>
      <c:dateAx>
        <c:axId val="75138560"/>
        <c:scaling>
          <c:orientation val="minMax"/>
        </c:scaling>
        <c:delete val="1"/>
        <c:axPos val="b"/>
        <c:numFmt formatCode="ge" sourceLinked="1"/>
        <c:majorTickMark val="none"/>
        <c:minorTickMark val="none"/>
        <c:tickLblPos val="none"/>
        <c:crossAx val="75140480"/>
        <c:crosses val="autoZero"/>
        <c:auto val="1"/>
        <c:lblOffset val="100"/>
        <c:baseTimeUnit val="years"/>
      </c:dateAx>
      <c:valAx>
        <c:axId val="751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93.25</c:v>
                </c:pt>
                <c:pt idx="1">
                  <c:v>92.94</c:v>
                </c:pt>
                <c:pt idx="2">
                  <c:v>92.27</c:v>
                </c:pt>
                <c:pt idx="3">
                  <c:v>91.32</c:v>
                </c:pt>
                <c:pt idx="4">
                  <c:v>91.54</c:v>
                </c:pt>
              </c:numCache>
            </c:numRef>
          </c:val>
        </c:ser>
        <c:dLbls>
          <c:showLegendKey val="0"/>
          <c:showVal val="0"/>
          <c:showCatName val="0"/>
          <c:showSerName val="0"/>
          <c:showPercent val="0"/>
          <c:showBubbleSize val="0"/>
        </c:dLbls>
        <c:gapWidth val="150"/>
        <c:axId val="81470592"/>
        <c:axId val="8147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81470592"/>
        <c:axId val="81472512"/>
      </c:lineChart>
      <c:dateAx>
        <c:axId val="81470592"/>
        <c:scaling>
          <c:orientation val="minMax"/>
        </c:scaling>
        <c:delete val="1"/>
        <c:axPos val="b"/>
        <c:numFmt formatCode="ge" sourceLinked="1"/>
        <c:majorTickMark val="none"/>
        <c:minorTickMark val="none"/>
        <c:tickLblPos val="none"/>
        <c:crossAx val="81472512"/>
        <c:crosses val="autoZero"/>
        <c:auto val="1"/>
        <c:lblOffset val="100"/>
        <c:baseTimeUnit val="years"/>
      </c:dateAx>
      <c:valAx>
        <c:axId val="8147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105.73</c:v>
                </c:pt>
                <c:pt idx="1">
                  <c:v>107.36</c:v>
                </c:pt>
                <c:pt idx="2">
                  <c:v>106.83</c:v>
                </c:pt>
                <c:pt idx="3">
                  <c:v>119.18</c:v>
                </c:pt>
                <c:pt idx="4">
                  <c:v>116.01</c:v>
                </c:pt>
              </c:numCache>
            </c:numRef>
          </c:val>
        </c:ser>
        <c:dLbls>
          <c:showLegendKey val="0"/>
          <c:showVal val="0"/>
          <c:showCatName val="0"/>
          <c:showSerName val="0"/>
          <c:showPercent val="0"/>
          <c:showBubbleSize val="0"/>
        </c:dLbls>
        <c:gapWidth val="150"/>
        <c:axId val="73265920"/>
        <c:axId val="732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73265920"/>
        <c:axId val="73267840"/>
      </c:lineChart>
      <c:dateAx>
        <c:axId val="73265920"/>
        <c:scaling>
          <c:orientation val="minMax"/>
        </c:scaling>
        <c:delete val="1"/>
        <c:axPos val="b"/>
        <c:numFmt formatCode="ge" sourceLinked="1"/>
        <c:majorTickMark val="none"/>
        <c:minorTickMark val="none"/>
        <c:tickLblPos val="none"/>
        <c:crossAx val="73267840"/>
        <c:crosses val="autoZero"/>
        <c:auto val="1"/>
        <c:lblOffset val="100"/>
        <c:baseTimeUnit val="years"/>
      </c:dateAx>
      <c:valAx>
        <c:axId val="7326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2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33.229999999999997</c:v>
                </c:pt>
                <c:pt idx="1">
                  <c:v>34.549999999999997</c:v>
                </c:pt>
                <c:pt idx="2">
                  <c:v>35.79</c:v>
                </c:pt>
                <c:pt idx="3">
                  <c:v>45.82</c:v>
                </c:pt>
                <c:pt idx="4">
                  <c:v>47.98</c:v>
                </c:pt>
              </c:numCache>
            </c:numRef>
          </c:val>
        </c:ser>
        <c:dLbls>
          <c:showLegendKey val="0"/>
          <c:showVal val="0"/>
          <c:showCatName val="0"/>
          <c:showSerName val="0"/>
          <c:showPercent val="0"/>
          <c:showBubbleSize val="0"/>
        </c:dLbls>
        <c:gapWidth val="150"/>
        <c:axId val="74744192"/>
        <c:axId val="747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74744192"/>
        <c:axId val="74746112"/>
      </c:lineChart>
      <c:dateAx>
        <c:axId val="74744192"/>
        <c:scaling>
          <c:orientation val="minMax"/>
        </c:scaling>
        <c:delete val="1"/>
        <c:axPos val="b"/>
        <c:numFmt formatCode="ge" sourceLinked="1"/>
        <c:majorTickMark val="none"/>
        <c:minorTickMark val="none"/>
        <c:tickLblPos val="none"/>
        <c:crossAx val="74746112"/>
        <c:crosses val="autoZero"/>
        <c:auto val="1"/>
        <c:lblOffset val="100"/>
        <c:baseTimeUnit val="years"/>
      </c:dateAx>
      <c:valAx>
        <c:axId val="747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2.0699999999999998</c:v>
                </c:pt>
                <c:pt idx="4">
                  <c:v>2.58</c:v>
                </c:pt>
              </c:numCache>
            </c:numRef>
          </c:val>
        </c:ser>
        <c:dLbls>
          <c:showLegendKey val="0"/>
          <c:showVal val="0"/>
          <c:showCatName val="0"/>
          <c:showSerName val="0"/>
          <c:showPercent val="0"/>
          <c:showBubbleSize val="0"/>
        </c:dLbls>
        <c:gapWidth val="150"/>
        <c:axId val="74846208"/>
        <c:axId val="7484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74846208"/>
        <c:axId val="74848128"/>
      </c:lineChart>
      <c:dateAx>
        <c:axId val="74846208"/>
        <c:scaling>
          <c:orientation val="minMax"/>
        </c:scaling>
        <c:delete val="1"/>
        <c:axPos val="b"/>
        <c:numFmt formatCode="ge" sourceLinked="1"/>
        <c:majorTickMark val="none"/>
        <c:minorTickMark val="none"/>
        <c:tickLblPos val="none"/>
        <c:crossAx val="74848128"/>
        <c:crosses val="autoZero"/>
        <c:auto val="1"/>
        <c:lblOffset val="100"/>
        <c:baseTimeUnit val="years"/>
      </c:dateAx>
      <c:valAx>
        <c:axId val="7484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892800"/>
        <c:axId val="748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74892800"/>
        <c:axId val="74894720"/>
      </c:lineChart>
      <c:dateAx>
        <c:axId val="74892800"/>
        <c:scaling>
          <c:orientation val="minMax"/>
        </c:scaling>
        <c:delete val="1"/>
        <c:axPos val="b"/>
        <c:numFmt formatCode="ge" sourceLinked="1"/>
        <c:majorTickMark val="none"/>
        <c:minorTickMark val="none"/>
        <c:tickLblPos val="none"/>
        <c:crossAx val="74894720"/>
        <c:crosses val="autoZero"/>
        <c:auto val="1"/>
        <c:lblOffset val="100"/>
        <c:baseTimeUnit val="years"/>
      </c:dateAx>
      <c:valAx>
        <c:axId val="7489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8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1492.51</c:v>
                </c:pt>
                <c:pt idx="1">
                  <c:v>1282.56</c:v>
                </c:pt>
                <c:pt idx="2">
                  <c:v>719.84</c:v>
                </c:pt>
                <c:pt idx="3">
                  <c:v>590.29</c:v>
                </c:pt>
                <c:pt idx="4">
                  <c:v>825.91</c:v>
                </c:pt>
              </c:numCache>
            </c:numRef>
          </c:val>
        </c:ser>
        <c:dLbls>
          <c:showLegendKey val="0"/>
          <c:showVal val="0"/>
          <c:showCatName val="0"/>
          <c:showSerName val="0"/>
          <c:showPercent val="0"/>
          <c:showBubbleSize val="0"/>
        </c:dLbls>
        <c:gapWidth val="150"/>
        <c:axId val="74933760"/>
        <c:axId val="749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74933760"/>
        <c:axId val="74935680"/>
      </c:lineChart>
      <c:dateAx>
        <c:axId val="74933760"/>
        <c:scaling>
          <c:orientation val="minMax"/>
        </c:scaling>
        <c:delete val="1"/>
        <c:axPos val="b"/>
        <c:numFmt formatCode="ge" sourceLinked="1"/>
        <c:majorTickMark val="none"/>
        <c:minorTickMark val="none"/>
        <c:tickLblPos val="none"/>
        <c:crossAx val="74935680"/>
        <c:crosses val="autoZero"/>
        <c:auto val="1"/>
        <c:lblOffset val="100"/>
        <c:baseTimeUnit val="years"/>
      </c:dateAx>
      <c:valAx>
        <c:axId val="7493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9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301.95</c:v>
                </c:pt>
                <c:pt idx="1">
                  <c:v>289.51</c:v>
                </c:pt>
                <c:pt idx="2">
                  <c:v>282.67</c:v>
                </c:pt>
                <c:pt idx="3">
                  <c:v>286.52999999999997</c:v>
                </c:pt>
                <c:pt idx="4">
                  <c:v>285.92</c:v>
                </c:pt>
              </c:numCache>
            </c:numRef>
          </c:val>
        </c:ser>
        <c:dLbls>
          <c:showLegendKey val="0"/>
          <c:showVal val="0"/>
          <c:showCatName val="0"/>
          <c:showSerName val="0"/>
          <c:showPercent val="0"/>
          <c:showBubbleSize val="0"/>
        </c:dLbls>
        <c:gapWidth val="150"/>
        <c:axId val="74957952"/>
        <c:axId val="749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74957952"/>
        <c:axId val="74959872"/>
      </c:lineChart>
      <c:dateAx>
        <c:axId val="74957952"/>
        <c:scaling>
          <c:orientation val="minMax"/>
        </c:scaling>
        <c:delete val="1"/>
        <c:axPos val="b"/>
        <c:numFmt formatCode="ge" sourceLinked="1"/>
        <c:majorTickMark val="none"/>
        <c:minorTickMark val="none"/>
        <c:tickLblPos val="none"/>
        <c:crossAx val="74959872"/>
        <c:crosses val="autoZero"/>
        <c:auto val="1"/>
        <c:lblOffset val="100"/>
        <c:baseTimeUnit val="years"/>
      </c:dateAx>
      <c:valAx>
        <c:axId val="7495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9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97.13</c:v>
                </c:pt>
                <c:pt idx="1">
                  <c:v>96.82</c:v>
                </c:pt>
                <c:pt idx="2">
                  <c:v>96.2</c:v>
                </c:pt>
                <c:pt idx="3">
                  <c:v>117.97</c:v>
                </c:pt>
                <c:pt idx="4">
                  <c:v>113.16</c:v>
                </c:pt>
              </c:numCache>
            </c:numRef>
          </c:val>
        </c:ser>
        <c:dLbls>
          <c:showLegendKey val="0"/>
          <c:showVal val="0"/>
          <c:showCatName val="0"/>
          <c:showSerName val="0"/>
          <c:showPercent val="0"/>
          <c:showBubbleSize val="0"/>
        </c:dLbls>
        <c:gapWidth val="150"/>
        <c:axId val="75049600"/>
        <c:axId val="7508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75049600"/>
        <c:axId val="75080448"/>
      </c:lineChart>
      <c:dateAx>
        <c:axId val="75049600"/>
        <c:scaling>
          <c:orientation val="minMax"/>
        </c:scaling>
        <c:delete val="1"/>
        <c:axPos val="b"/>
        <c:numFmt formatCode="ge" sourceLinked="1"/>
        <c:majorTickMark val="none"/>
        <c:minorTickMark val="none"/>
        <c:tickLblPos val="none"/>
        <c:crossAx val="75080448"/>
        <c:crosses val="autoZero"/>
        <c:auto val="1"/>
        <c:lblOffset val="100"/>
        <c:baseTimeUnit val="years"/>
      </c:dateAx>
      <c:valAx>
        <c:axId val="7508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115.41</c:v>
                </c:pt>
                <c:pt idx="1">
                  <c:v>115.49</c:v>
                </c:pt>
                <c:pt idx="2">
                  <c:v>116.54</c:v>
                </c:pt>
                <c:pt idx="3">
                  <c:v>95.64</c:v>
                </c:pt>
                <c:pt idx="4">
                  <c:v>94.58</c:v>
                </c:pt>
              </c:numCache>
            </c:numRef>
          </c:val>
        </c:ser>
        <c:dLbls>
          <c:showLegendKey val="0"/>
          <c:showVal val="0"/>
          <c:showCatName val="0"/>
          <c:showSerName val="0"/>
          <c:showPercent val="0"/>
          <c:showBubbleSize val="0"/>
        </c:dLbls>
        <c:gapWidth val="150"/>
        <c:axId val="75110272"/>
        <c:axId val="751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75110272"/>
        <c:axId val="75112448"/>
      </c:lineChart>
      <c:dateAx>
        <c:axId val="75110272"/>
        <c:scaling>
          <c:orientation val="minMax"/>
        </c:scaling>
        <c:delete val="1"/>
        <c:axPos val="b"/>
        <c:numFmt formatCode="ge" sourceLinked="1"/>
        <c:majorTickMark val="none"/>
        <c:minorTickMark val="none"/>
        <c:tickLblPos val="none"/>
        <c:crossAx val="75112448"/>
        <c:crosses val="autoZero"/>
        <c:auto val="1"/>
        <c:lblOffset val="100"/>
        <c:baseTimeUnit val="years"/>
      </c:dateAx>
      <c:valAx>
        <c:axId val="751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1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3" zoomScaleNormal="100" workbookViewId="0">
      <selection activeCell="BK70" sqref="BK7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兵庫県　たつの市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78812</v>
      </c>
      <c r="AJ8" s="75"/>
      <c r="AK8" s="75"/>
      <c r="AL8" s="75"/>
      <c r="AM8" s="75"/>
      <c r="AN8" s="75"/>
      <c r="AO8" s="75"/>
      <c r="AP8" s="76"/>
      <c r="AQ8" s="57">
        <f>データ!R6</f>
        <v>210.87</v>
      </c>
      <c r="AR8" s="57"/>
      <c r="AS8" s="57"/>
      <c r="AT8" s="57"/>
      <c r="AU8" s="57"/>
      <c r="AV8" s="57"/>
      <c r="AW8" s="57"/>
      <c r="AX8" s="57"/>
      <c r="AY8" s="57">
        <f>データ!S6</f>
        <v>373.75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80.67</v>
      </c>
      <c r="K10" s="57"/>
      <c r="L10" s="57"/>
      <c r="M10" s="57"/>
      <c r="N10" s="57"/>
      <c r="O10" s="57"/>
      <c r="P10" s="57"/>
      <c r="Q10" s="57"/>
      <c r="R10" s="57">
        <f>データ!O6</f>
        <v>99.9</v>
      </c>
      <c r="S10" s="57"/>
      <c r="T10" s="57"/>
      <c r="U10" s="57"/>
      <c r="V10" s="57"/>
      <c r="W10" s="57"/>
      <c r="X10" s="57"/>
      <c r="Y10" s="57"/>
      <c r="Z10" s="65">
        <f>データ!P6</f>
        <v>1782</v>
      </c>
      <c r="AA10" s="65"/>
      <c r="AB10" s="65"/>
      <c r="AC10" s="65"/>
      <c r="AD10" s="65"/>
      <c r="AE10" s="65"/>
      <c r="AF10" s="65"/>
      <c r="AG10" s="65"/>
      <c r="AH10" s="2"/>
      <c r="AI10" s="65">
        <f>データ!T6</f>
        <v>54823</v>
      </c>
      <c r="AJ10" s="65"/>
      <c r="AK10" s="65"/>
      <c r="AL10" s="65"/>
      <c r="AM10" s="65"/>
      <c r="AN10" s="65"/>
      <c r="AO10" s="65"/>
      <c r="AP10" s="65"/>
      <c r="AQ10" s="57">
        <f>データ!U6</f>
        <v>78.09</v>
      </c>
      <c r="AR10" s="57"/>
      <c r="AS10" s="57"/>
      <c r="AT10" s="57"/>
      <c r="AU10" s="57"/>
      <c r="AV10" s="57"/>
      <c r="AW10" s="57"/>
      <c r="AX10" s="57"/>
      <c r="AY10" s="57">
        <f>データ!V6</f>
        <v>702.05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C34:P35"/>
    <mergeCell ref="R34:AE35"/>
    <mergeCell ref="AG34:AT35"/>
    <mergeCell ref="AV34:BI35"/>
    <mergeCell ref="BL16:BZ44"/>
    <mergeCell ref="AY10:BF10"/>
    <mergeCell ref="BL10:BM10"/>
    <mergeCell ref="BL11:BZ13"/>
    <mergeCell ref="B14:BJ15"/>
    <mergeCell ref="BL14:BZ15"/>
    <mergeCell ref="B10:I10"/>
    <mergeCell ref="J10:Q10"/>
    <mergeCell ref="R10:Y10"/>
    <mergeCell ref="Z10:AG10"/>
    <mergeCell ref="AI10:AP10"/>
    <mergeCell ref="AQ10:AX10"/>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P1" workbookViewId="0">
      <selection activeCell="DV8" sqref="DV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282294</v>
      </c>
      <c r="D6" s="31">
        <f t="shared" si="3"/>
        <v>46</v>
      </c>
      <c r="E6" s="31">
        <f t="shared" si="3"/>
        <v>1</v>
      </c>
      <c r="F6" s="31">
        <f t="shared" si="3"/>
        <v>0</v>
      </c>
      <c r="G6" s="31">
        <f t="shared" si="3"/>
        <v>1</v>
      </c>
      <c r="H6" s="31" t="str">
        <f t="shared" si="3"/>
        <v>兵庫県　たつの市</v>
      </c>
      <c r="I6" s="31" t="str">
        <f t="shared" si="3"/>
        <v>法適用</v>
      </c>
      <c r="J6" s="31" t="str">
        <f t="shared" si="3"/>
        <v>水道事業</v>
      </c>
      <c r="K6" s="31" t="str">
        <f t="shared" si="3"/>
        <v>末端給水事業</v>
      </c>
      <c r="L6" s="31" t="str">
        <f t="shared" si="3"/>
        <v>A4</v>
      </c>
      <c r="M6" s="32" t="str">
        <f t="shared" si="3"/>
        <v>-</v>
      </c>
      <c r="N6" s="32">
        <f t="shared" si="3"/>
        <v>80.67</v>
      </c>
      <c r="O6" s="32">
        <f t="shared" si="3"/>
        <v>99.9</v>
      </c>
      <c r="P6" s="32">
        <f t="shared" si="3"/>
        <v>1782</v>
      </c>
      <c r="Q6" s="32">
        <f t="shared" si="3"/>
        <v>78812</v>
      </c>
      <c r="R6" s="32">
        <f t="shared" si="3"/>
        <v>210.87</v>
      </c>
      <c r="S6" s="32">
        <f t="shared" si="3"/>
        <v>373.75</v>
      </c>
      <c r="T6" s="32">
        <f t="shared" si="3"/>
        <v>54823</v>
      </c>
      <c r="U6" s="32">
        <f t="shared" si="3"/>
        <v>78.09</v>
      </c>
      <c r="V6" s="32">
        <f t="shared" si="3"/>
        <v>702.05</v>
      </c>
      <c r="W6" s="33">
        <f>IF(W7="",NA(),W7)</f>
        <v>105.73</v>
      </c>
      <c r="X6" s="33">
        <f t="shared" ref="X6:AF6" si="4">IF(X7="",NA(),X7)</f>
        <v>107.36</v>
      </c>
      <c r="Y6" s="33">
        <f t="shared" si="4"/>
        <v>106.83</v>
      </c>
      <c r="Z6" s="33">
        <f t="shared" si="4"/>
        <v>119.18</v>
      </c>
      <c r="AA6" s="33">
        <f t="shared" si="4"/>
        <v>116.01</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1492.51</v>
      </c>
      <c r="AT6" s="33">
        <f t="shared" ref="AT6:BB6" si="6">IF(AT7="",NA(),AT7)</f>
        <v>1282.56</v>
      </c>
      <c r="AU6" s="33">
        <f t="shared" si="6"/>
        <v>719.84</v>
      </c>
      <c r="AV6" s="33">
        <f t="shared" si="6"/>
        <v>590.29</v>
      </c>
      <c r="AW6" s="33">
        <f t="shared" si="6"/>
        <v>825.91</v>
      </c>
      <c r="AX6" s="33">
        <f t="shared" si="6"/>
        <v>695.41</v>
      </c>
      <c r="AY6" s="33">
        <f t="shared" si="6"/>
        <v>701</v>
      </c>
      <c r="AZ6" s="33">
        <f t="shared" si="6"/>
        <v>739.59</v>
      </c>
      <c r="BA6" s="33">
        <f t="shared" si="6"/>
        <v>335.95</v>
      </c>
      <c r="BB6" s="33">
        <f t="shared" si="6"/>
        <v>346.59</v>
      </c>
      <c r="BC6" s="32" t="str">
        <f>IF(BC7="","",IF(BC7="-","【-】","【"&amp;SUBSTITUTE(TEXT(BC7,"#,##0.00"),"-","△")&amp;"】"))</f>
        <v>【262.74】</v>
      </c>
      <c r="BD6" s="33">
        <f>IF(BD7="",NA(),BD7)</f>
        <v>301.95</v>
      </c>
      <c r="BE6" s="33">
        <f t="shared" ref="BE6:BM6" si="7">IF(BE7="",NA(),BE7)</f>
        <v>289.51</v>
      </c>
      <c r="BF6" s="33">
        <f t="shared" si="7"/>
        <v>282.67</v>
      </c>
      <c r="BG6" s="33">
        <f t="shared" si="7"/>
        <v>286.52999999999997</v>
      </c>
      <c r="BH6" s="33">
        <f t="shared" si="7"/>
        <v>285.92</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97.13</v>
      </c>
      <c r="BP6" s="33">
        <f t="shared" ref="BP6:BX6" si="8">IF(BP7="",NA(),BP7)</f>
        <v>96.82</v>
      </c>
      <c r="BQ6" s="33">
        <f t="shared" si="8"/>
        <v>96.2</v>
      </c>
      <c r="BR6" s="33">
        <f t="shared" si="8"/>
        <v>117.97</v>
      </c>
      <c r="BS6" s="33">
        <f t="shared" si="8"/>
        <v>113.16</v>
      </c>
      <c r="BT6" s="33">
        <f t="shared" si="8"/>
        <v>99.61</v>
      </c>
      <c r="BU6" s="33">
        <f t="shared" si="8"/>
        <v>100.27</v>
      </c>
      <c r="BV6" s="33">
        <f t="shared" si="8"/>
        <v>99.46</v>
      </c>
      <c r="BW6" s="33">
        <f t="shared" si="8"/>
        <v>105.21</v>
      </c>
      <c r="BX6" s="33">
        <f t="shared" si="8"/>
        <v>105.71</v>
      </c>
      <c r="BY6" s="32" t="str">
        <f>IF(BY7="","",IF(BY7="-","【-】","【"&amp;SUBSTITUTE(TEXT(BY7,"#,##0.00"),"-","△")&amp;"】"))</f>
        <v>【104.99】</v>
      </c>
      <c r="BZ6" s="33">
        <f>IF(BZ7="",NA(),BZ7)</f>
        <v>115.41</v>
      </c>
      <c r="CA6" s="33">
        <f t="shared" ref="CA6:CI6" si="9">IF(CA7="",NA(),CA7)</f>
        <v>115.49</v>
      </c>
      <c r="CB6" s="33">
        <f t="shared" si="9"/>
        <v>116.54</v>
      </c>
      <c r="CC6" s="33">
        <f t="shared" si="9"/>
        <v>95.64</v>
      </c>
      <c r="CD6" s="33">
        <f t="shared" si="9"/>
        <v>94.58</v>
      </c>
      <c r="CE6" s="33">
        <f t="shared" si="9"/>
        <v>169.59</v>
      </c>
      <c r="CF6" s="33">
        <f t="shared" si="9"/>
        <v>169.62</v>
      </c>
      <c r="CG6" s="33">
        <f t="shared" si="9"/>
        <v>171.78</v>
      </c>
      <c r="CH6" s="33">
        <f t="shared" si="9"/>
        <v>162.59</v>
      </c>
      <c r="CI6" s="33">
        <f t="shared" si="9"/>
        <v>162.15</v>
      </c>
      <c r="CJ6" s="32" t="str">
        <f>IF(CJ7="","",IF(CJ7="-","【-】","【"&amp;SUBSTITUTE(TEXT(CJ7,"#,##0.00"),"-","△")&amp;"】"))</f>
        <v>【163.72】</v>
      </c>
      <c r="CK6" s="33">
        <f>IF(CK7="",NA(),CK7)</f>
        <v>79.989999999999995</v>
      </c>
      <c r="CL6" s="33">
        <f t="shared" ref="CL6:CT6" si="10">IF(CL7="",NA(),CL7)</f>
        <v>79.39</v>
      </c>
      <c r="CM6" s="33">
        <f t="shared" si="10"/>
        <v>79.83</v>
      </c>
      <c r="CN6" s="33">
        <f t="shared" si="10"/>
        <v>77.81</v>
      </c>
      <c r="CO6" s="33">
        <f t="shared" si="10"/>
        <v>77.77</v>
      </c>
      <c r="CP6" s="33">
        <f t="shared" si="10"/>
        <v>60.04</v>
      </c>
      <c r="CQ6" s="33">
        <f t="shared" si="10"/>
        <v>59.88</v>
      </c>
      <c r="CR6" s="33">
        <f t="shared" si="10"/>
        <v>59.68</v>
      </c>
      <c r="CS6" s="33">
        <f t="shared" si="10"/>
        <v>59.17</v>
      </c>
      <c r="CT6" s="33">
        <f t="shared" si="10"/>
        <v>59.34</v>
      </c>
      <c r="CU6" s="32" t="str">
        <f>IF(CU7="","",IF(CU7="-","【-】","【"&amp;SUBSTITUTE(TEXT(CU7,"#,##0.00"),"-","△")&amp;"】"))</f>
        <v>【59.76】</v>
      </c>
      <c r="CV6" s="33">
        <f>IF(CV7="",NA(),CV7)</f>
        <v>93.25</v>
      </c>
      <c r="CW6" s="33">
        <f t="shared" ref="CW6:DE6" si="11">IF(CW7="",NA(),CW7)</f>
        <v>92.94</v>
      </c>
      <c r="CX6" s="33">
        <f t="shared" si="11"/>
        <v>92.27</v>
      </c>
      <c r="CY6" s="33">
        <f t="shared" si="11"/>
        <v>91.32</v>
      </c>
      <c r="CZ6" s="33">
        <f t="shared" si="11"/>
        <v>91.54</v>
      </c>
      <c r="DA6" s="33">
        <f t="shared" si="11"/>
        <v>87.33</v>
      </c>
      <c r="DB6" s="33">
        <f t="shared" si="11"/>
        <v>87.65</v>
      </c>
      <c r="DC6" s="33">
        <f t="shared" si="11"/>
        <v>87.63</v>
      </c>
      <c r="DD6" s="33">
        <f t="shared" si="11"/>
        <v>87.6</v>
      </c>
      <c r="DE6" s="33">
        <f t="shared" si="11"/>
        <v>87.74</v>
      </c>
      <c r="DF6" s="32" t="str">
        <f>IF(DF7="","",IF(DF7="-","【-】","【"&amp;SUBSTITUTE(TEXT(DF7,"#,##0.00"),"-","△")&amp;"】"))</f>
        <v>【89.95】</v>
      </c>
      <c r="DG6" s="33">
        <f>IF(DG7="",NA(),DG7)</f>
        <v>33.229999999999997</v>
      </c>
      <c r="DH6" s="33">
        <f t="shared" ref="DH6:DP6" si="12">IF(DH7="",NA(),DH7)</f>
        <v>34.549999999999997</v>
      </c>
      <c r="DI6" s="33">
        <f t="shared" si="12"/>
        <v>35.79</v>
      </c>
      <c r="DJ6" s="33">
        <f t="shared" si="12"/>
        <v>45.82</v>
      </c>
      <c r="DK6" s="33">
        <f t="shared" si="12"/>
        <v>47.98</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2">
        <f t="shared" si="13"/>
        <v>0</v>
      </c>
      <c r="DU6" s="33">
        <f t="shared" si="13"/>
        <v>2.0699999999999998</v>
      </c>
      <c r="DV6" s="32">
        <f t="shared" si="13"/>
        <v>2.58</v>
      </c>
      <c r="DW6" s="33">
        <f t="shared" si="13"/>
        <v>7.67</v>
      </c>
      <c r="DX6" s="33">
        <f t="shared" si="13"/>
        <v>8.4</v>
      </c>
      <c r="DY6" s="33">
        <f t="shared" si="13"/>
        <v>9.7100000000000009</v>
      </c>
      <c r="DZ6" s="33">
        <f t="shared" si="13"/>
        <v>10.71</v>
      </c>
      <c r="EA6" s="33">
        <f t="shared" si="13"/>
        <v>10.93</v>
      </c>
      <c r="EB6" s="32" t="str">
        <f>IF(EB7="","",IF(EB7="-","【-】","【"&amp;SUBSTITUTE(TEXT(EB7,"#,##0.00"),"-","△")&amp;"】"))</f>
        <v>【13.18】</v>
      </c>
      <c r="EC6" s="33">
        <f>IF(EC7="",NA(),EC7)</f>
        <v>0.04</v>
      </c>
      <c r="ED6" s="33">
        <f t="shared" ref="ED6:EL6" si="14">IF(ED7="",NA(),ED7)</f>
        <v>0.05</v>
      </c>
      <c r="EE6" s="33">
        <f t="shared" si="14"/>
        <v>0.19</v>
      </c>
      <c r="EF6" s="33">
        <f t="shared" si="14"/>
        <v>0.14000000000000001</v>
      </c>
      <c r="EG6" s="33">
        <f t="shared" si="14"/>
        <v>7.0000000000000007E-2</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282294</v>
      </c>
      <c r="D7" s="35">
        <v>46</v>
      </c>
      <c r="E7" s="35">
        <v>1</v>
      </c>
      <c r="F7" s="35">
        <v>0</v>
      </c>
      <c r="G7" s="35">
        <v>1</v>
      </c>
      <c r="H7" s="35" t="s">
        <v>93</v>
      </c>
      <c r="I7" s="35" t="s">
        <v>94</v>
      </c>
      <c r="J7" s="35" t="s">
        <v>95</v>
      </c>
      <c r="K7" s="35" t="s">
        <v>96</v>
      </c>
      <c r="L7" s="35" t="s">
        <v>97</v>
      </c>
      <c r="M7" s="36" t="s">
        <v>98</v>
      </c>
      <c r="N7" s="36">
        <v>80.67</v>
      </c>
      <c r="O7" s="36">
        <v>99.9</v>
      </c>
      <c r="P7" s="36">
        <v>1782</v>
      </c>
      <c r="Q7" s="36">
        <v>78812</v>
      </c>
      <c r="R7" s="36">
        <v>210.87</v>
      </c>
      <c r="S7" s="36">
        <v>373.75</v>
      </c>
      <c r="T7" s="36">
        <v>54823</v>
      </c>
      <c r="U7" s="36">
        <v>78.09</v>
      </c>
      <c r="V7" s="36">
        <v>702.05</v>
      </c>
      <c r="W7" s="36">
        <v>105.73</v>
      </c>
      <c r="X7" s="36">
        <v>107.36</v>
      </c>
      <c r="Y7" s="36">
        <v>106.83</v>
      </c>
      <c r="Z7" s="36">
        <v>119.18</v>
      </c>
      <c r="AA7" s="36">
        <v>116.01</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1492.51</v>
      </c>
      <c r="AT7" s="36">
        <v>1282.56</v>
      </c>
      <c r="AU7" s="36">
        <v>719.84</v>
      </c>
      <c r="AV7" s="36">
        <v>590.29</v>
      </c>
      <c r="AW7" s="36">
        <v>825.91</v>
      </c>
      <c r="AX7" s="36">
        <v>695.41</v>
      </c>
      <c r="AY7" s="36">
        <v>701</v>
      </c>
      <c r="AZ7" s="36">
        <v>739.59</v>
      </c>
      <c r="BA7" s="36">
        <v>335.95</v>
      </c>
      <c r="BB7" s="36">
        <v>346.59</v>
      </c>
      <c r="BC7" s="36">
        <v>262.74</v>
      </c>
      <c r="BD7" s="36">
        <v>301.95</v>
      </c>
      <c r="BE7" s="36">
        <v>289.51</v>
      </c>
      <c r="BF7" s="36">
        <v>282.67</v>
      </c>
      <c r="BG7" s="36">
        <v>286.52999999999997</v>
      </c>
      <c r="BH7" s="36">
        <v>285.92</v>
      </c>
      <c r="BI7" s="36">
        <v>343.45</v>
      </c>
      <c r="BJ7" s="36">
        <v>330.99</v>
      </c>
      <c r="BK7" s="36">
        <v>324.08999999999997</v>
      </c>
      <c r="BL7" s="36">
        <v>319.82</v>
      </c>
      <c r="BM7" s="36">
        <v>312.02999999999997</v>
      </c>
      <c r="BN7" s="36">
        <v>276.38</v>
      </c>
      <c r="BO7" s="36">
        <v>97.13</v>
      </c>
      <c r="BP7" s="36">
        <v>96.82</v>
      </c>
      <c r="BQ7" s="36">
        <v>96.2</v>
      </c>
      <c r="BR7" s="36">
        <v>117.97</v>
      </c>
      <c r="BS7" s="36">
        <v>113.16</v>
      </c>
      <c r="BT7" s="36">
        <v>99.61</v>
      </c>
      <c r="BU7" s="36">
        <v>100.27</v>
      </c>
      <c r="BV7" s="36">
        <v>99.46</v>
      </c>
      <c r="BW7" s="36">
        <v>105.21</v>
      </c>
      <c r="BX7" s="36">
        <v>105.71</v>
      </c>
      <c r="BY7" s="36">
        <v>104.99</v>
      </c>
      <c r="BZ7" s="36">
        <v>115.41</v>
      </c>
      <c r="CA7" s="36">
        <v>115.49</v>
      </c>
      <c r="CB7" s="36">
        <v>116.54</v>
      </c>
      <c r="CC7" s="36">
        <v>95.64</v>
      </c>
      <c r="CD7" s="36">
        <v>94.58</v>
      </c>
      <c r="CE7" s="36">
        <v>169.59</v>
      </c>
      <c r="CF7" s="36">
        <v>169.62</v>
      </c>
      <c r="CG7" s="36">
        <v>171.78</v>
      </c>
      <c r="CH7" s="36">
        <v>162.59</v>
      </c>
      <c r="CI7" s="36">
        <v>162.15</v>
      </c>
      <c r="CJ7" s="36">
        <v>163.72</v>
      </c>
      <c r="CK7" s="36">
        <v>79.989999999999995</v>
      </c>
      <c r="CL7" s="36">
        <v>79.39</v>
      </c>
      <c r="CM7" s="36">
        <v>79.83</v>
      </c>
      <c r="CN7" s="36">
        <v>77.81</v>
      </c>
      <c r="CO7" s="36">
        <v>77.77</v>
      </c>
      <c r="CP7" s="36">
        <v>60.04</v>
      </c>
      <c r="CQ7" s="36">
        <v>59.88</v>
      </c>
      <c r="CR7" s="36">
        <v>59.68</v>
      </c>
      <c r="CS7" s="36">
        <v>59.17</v>
      </c>
      <c r="CT7" s="36">
        <v>59.34</v>
      </c>
      <c r="CU7" s="36">
        <v>59.76</v>
      </c>
      <c r="CV7" s="36">
        <v>93.25</v>
      </c>
      <c r="CW7" s="36">
        <v>92.94</v>
      </c>
      <c r="CX7" s="36">
        <v>92.27</v>
      </c>
      <c r="CY7" s="36">
        <v>91.32</v>
      </c>
      <c r="CZ7" s="36">
        <v>91.54</v>
      </c>
      <c r="DA7" s="36">
        <v>87.33</v>
      </c>
      <c r="DB7" s="36">
        <v>87.65</v>
      </c>
      <c r="DC7" s="36">
        <v>87.63</v>
      </c>
      <c r="DD7" s="36">
        <v>87.6</v>
      </c>
      <c r="DE7" s="36">
        <v>87.74</v>
      </c>
      <c r="DF7" s="36">
        <v>89.95</v>
      </c>
      <c r="DG7" s="36">
        <v>33.229999999999997</v>
      </c>
      <c r="DH7" s="36">
        <v>34.549999999999997</v>
      </c>
      <c r="DI7" s="36">
        <v>35.79</v>
      </c>
      <c r="DJ7" s="36">
        <v>45.82</v>
      </c>
      <c r="DK7" s="36">
        <v>47.98</v>
      </c>
      <c r="DL7" s="36">
        <v>37.71</v>
      </c>
      <c r="DM7" s="36">
        <v>38.69</v>
      </c>
      <c r="DN7" s="36">
        <v>39.65</v>
      </c>
      <c r="DO7" s="36">
        <v>45.25</v>
      </c>
      <c r="DP7" s="36">
        <v>46.27</v>
      </c>
      <c r="DQ7" s="36">
        <v>47.18</v>
      </c>
      <c r="DR7" s="36">
        <v>0</v>
      </c>
      <c r="DS7" s="36">
        <v>0</v>
      </c>
      <c r="DT7" s="36">
        <v>0</v>
      </c>
      <c r="DU7" s="36">
        <v>2.0699999999999998</v>
      </c>
      <c r="DV7" s="36">
        <v>2.58</v>
      </c>
      <c r="DW7" s="36">
        <v>7.67</v>
      </c>
      <c r="DX7" s="36">
        <v>8.4</v>
      </c>
      <c r="DY7" s="36">
        <v>9.7100000000000009</v>
      </c>
      <c r="DZ7" s="36">
        <v>10.71</v>
      </c>
      <c r="EA7" s="36">
        <v>10.93</v>
      </c>
      <c r="EB7" s="36">
        <v>13.18</v>
      </c>
      <c r="EC7" s="36">
        <v>0.04</v>
      </c>
      <c r="ED7" s="36">
        <v>0.05</v>
      </c>
      <c r="EE7" s="36">
        <v>0.19</v>
      </c>
      <c r="EF7" s="36">
        <v>0.14000000000000001</v>
      </c>
      <c r="EG7" s="36">
        <v>7.0000000000000007E-2</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2017-02-01T08:45:28Z</dcterms:created>
  <dcterms:modified xsi:type="dcterms:W3CDTF">2017-02-06T02:04:09Z</dcterms:modified>
</cp:coreProperties>
</file>